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<sst xmlns="http://schemas.openxmlformats.org/spreadsheetml/2006/main" count="87" uniqueCount="84">
  <si>
    <t>Revenue</t>
  </si>
  <si>
    <t>Transactions</t>
  </si>
  <si>
    <t>Fees</t>
  </si>
  <si>
    <t>Ernex</t>
  </si>
  <si>
    <t>NGCOA</t>
  </si>
  <si>
    <t>Golfmax</t>
  </si>
  <si>
    <t>Set-up fee to Ernex</t>
  </si>
  <si>
    <t>Total</t>
  </si>
  <si>
    <t>Computer &amp; Licenses</t>
  </si>
  <si>
    <t>Return to Golfmax</t>
  </si>
  <si>
    <t xml:space="preserve">Average Spend </t>
  </si>
  <si>
    <t>Regular Points</t>
  </si>
  <si>
    <t xml:space="preserve">Double Points </t>
  </si>
  <si>
    <t>Triple Points</t>
  </si>
  <si>
    <t>Quadruple Points</t>
  </si>
  <si>
    <t>F&amp;B</t>
  </si>
  <si>
    <t>Pro-Shop</t>
  </si>
  <si>
    <t>Special 1</t>
  </si>
  <si>
    <t>Special 2</t>
  </si>
  <si>
    <t>Special 3</t>
  </si>
  <si>
    <t>Avg Transactions per Cardholder</t>
  </si>
  <si>
    <t>Avg Total Spend per Cardholder</t>
  </si>
  <si>
    <t>POS material @ $200 per merchant</t>
  </si>
  <si>
    <t>Average Daily Transactions</t>
  </si>
  <si>
    <t>For purchases on 3 separate days</t>
  </si>
  <si>
    <t>For purchases on 4 separate days</t>
  </si>
  <si>
    <t>For purchases on 5 or more separate days</t>
  </si>
  <si>
    <t>Benefits to Merchants</t>
  </si>
  <si>
    <t>Increased Play</t>
  </si>
  <si>
    <t>Participation</t>
  </si>
  <si>
    <t>Monthly - Ernex</t>
  </si>
  <si>
    <t>Monthly - NGCOA</t>
  </si>
  <si>
    <t>Monthly - Golfmax</t>
  </si>
  <si>
    <t>Transaction Fee - Ernex</t>
  </si>
  <si>
    <t>TransactionFee  - NGCOA</t>
  </si>
  <si>
    <t>Transaction Fee - Golfmax</t>
  </si>
  <si>
    <t>Green Fee</t>
  </si>
  <si>
    <t>Number</t>
  </si>
  <si>
    <t>Golfmax Gift Card Revenue</t>
  </si>
  <si>
    <t>PROJECTIONS - Golfmax Rewards Program - ERNEX</t>
  </si>
  <si>
    <t>Price</t>
  </si>
  <si>
    <t>Merchant Cost Recovery Profile</t>
  </si>
  <si>
    <t>Free Cards</t>
  </si>
  <si>
    <t>Free POS Material</t>
  </si>
  <si>
    <t>No Set-up Charges</t>
  </si>
  <si>
    <t>Downloadable Data from Sign-ups</t>
  </si>
  <si>
    <t>Free CRM Services</t>
  </si>
  <si>
    <t>Free Look Before You Book Subscription</t>
  </si>
  <si>
    <t>Merchants - New</t>
  </si>
  <si>
    <t>Merchants - Old</t>
  </si>
  <si>
    <t>Cards Distributed per New Merchant</t>
  </si>
  <si>
    <t>Merchants - Total</t>
  </si>
  <si>
    <t>Cards Distributed per Est. Merchant</t>
  </si>
  <si>
    <t>Total Cards Activated</t>
  </si>
  <si>
    <t>Avg Points Rewarded per $ Spent</t>
  </si>
  <si>
    <t>Points Charge - Golfmax</t>
  </si>
  <si>
    <t>Redemption Charge - Golfmax</t>
  </si>
  <si>
    <t>Card Printing</t>
  </si>
  <si>
    <t>Golfmax Point Value CDN</t>
  </si>
  <si>
    <t>Expenditures - Golfmax</t>
  </si>
  <si>
    <t>Total Expenditures - Golfmax</t>
  </si>
  <si>
    <t>Card Distribution/Activation Ratio</t>
  </si>
  <si>
    <t>Programming Services</t>
  </si>
  <si>
    <t>Revenues - Ernex NGCOA Golfmax</t>
  </si>
  <si>
    <t>Variables &amp; Calculations</t>
  </si>
  <si>
    <t>Transaction Fees per Card per Year</t>
  </si>
  <si>
    <t>Avg Value Rewards per Card per Year</t>
  </si>
  <si>
    <t>Points Charge per Card per Year</t>
  </si>
  <si>
    <t>Redemption Charge per Card per Year</t>
  </si>
  <si>
    <t>Total Cost to Merchant per Card</t>
  </si>
  <si>
    <t>Merchant Program Options</t>
  </si>
  <si>
    <t>Monthly Loyalty Bonus Applied by Golfmax</t>
  </si>
  <si>
    <t>Golfmax Member Reserved Times</t>
  </si>
  <si>
    <t>Sales &amp; Marketing Personnel</t>
  </si>
  <si>
    <t xml:space="preserve">Accounts Manager </t>
  </si>
  <si>
    <t>Advertising &amp; Sponsorship</t>
  </si>
  <si>
    <t>Free Website Add-on</t>
  </si>
  <si>
    <t>Gift Card Program</t>
  </si>
  <si>
    <t>Vectors Producing Better Revenues</t>
  </si>
  <si>
    <t>Discounts to Rewards</t>
  </si>
  <si>
    <t xml:space="preserve">Marketshare </t>
  </si>
  <si>
    <t>Loyalty</t>
  </si>
  <si>
    <t xml:space="preserve">New Wealth </t>
  </si>
  <si>
    <t>CRM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</si>
</sst>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  <numFmt numFmtId="166" formatCode="&quot;$&quot;#,##0"/>
    <numFmt numFmtId="167" formatCode="&quot;$&quot;#,##0.00"/>
    <numFmt numFmtId="168" formatCode="&quot;$&quot;#,##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2" borderId="0" xfId="0" applyNumberFormat="1" applyFill="1" applyAlignment="1">
      <alignment/>
    </xf>
    <xf numFmtId="4" fontId="0" fillId="0" borderId="0" xfId="0" applyNumberFormat="1" applyAlignment="1">
      <alignment/>
    </xf>
    <xf numFmtId="167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7109375" style="0" customWidth="1"/>
    <col min="2" max="2" width="11.140625" style="0" bestFit="1" customWidth="1"/>
    <col min="4" max="4" width="11.140625" style="0" bestFit="1" customWidth="1"/>
    <col min="6" max="6" width="12.7109375" style="0" bestFit="1" customWidth="1"/>
  </cols>
  <sheetData>
    <row r="1" ht="12.75">
      <c r="A1" s="4" t="s">
        <v>39</v>
      </c>
    </row>
    <row r="2" spans="2:6" ht="12.75">
      <c r="B2" s="4">
        <v>2007</v>
      </c>
      <c r="D2" s="4">
        <v>2008</v>
      </c>
      <c r="F2" s="4">
        <v>2009</v>
      </c>
    </row>
    <row r="3" ht="12.75">
      <c r="A3" s="4" t="s">
        <v>29</v>
      </c>
    </row>
    <row r="4" spans="1:6" ht="12.75">
      <c r="A4" t="s">
        <v>48</v>
      </c>
      <c r="B4" s="1">
        <v>75</v>
      </c>
      <c r="D4" s="1">
        <v>75</v>
      </c>
      <c r="F4" s="1">
        <v>75</v>
      </c>
    </row>
    <row r="5" spans="1:6" ht="12.75">
      <c r="A5" t="s">
        <v>49</v>
      </c>
      <c r="B5" s="1">
        <v>0</v>
      </c>
      <c r="D5" s="1">
        <f>+B4+B5</f>
        <v>75</v>
      </c>
      <c r="F5" s="1">
        <f>+D4+D5</f>
        <v>150</v>
      </c>
    </row>
    <row r="6" spans="1:6" ht="12.75">
      <c r="A6" t="s">
        <v>51</v>
      </c>
      <c r="B6" s="1">
        <f>+B4+B5</f>
        <v>75</v>
      </c>
      <c r="D6" s="1">
        <f>+D4+D5</f>
        <v>150</v>
      </c>
      <c r="F6" s="1">
        <f>+F4+F5</f>
        <v>225</v>
      </c>
    </row>
    <row r="7" spans="1:6" ht="12.75">
      <c r="A7" t="s">
        <v>50</v>
      </c>
      <c r="B7" s="1">
        <v>2000</v>
      </c>
      <c r="D7" s="1">
        <v>2000</v>
      </c>
      <c r="F7" s="1">
        <v>2000</v>
      </c>
    </row>
    <row r="8" spans="1:6" ht="12.75">
      <c r="A8" t="s">
        <v>52</v>
      </c>
      <c r="B8" s="1">
        <v>1000</v>
      </c>
      <c r="D8" s="1">
        <v>1000</v>
      </c>
      <c r="F8" s="1">
        <v>1000</v>
      </c>
    </row>
    <row r="9" spans="1:6" ht="12.75">
      <c r="A9" t="s">
        <v>53</v>
      </c>
      <c r="B9" s="14">
        <f>+((B4*B7)+(B5*B8))*B45</f>
        <v>75000</v>
      </c>
      <c r="C9" s="14"/>
      <c r="D9" s="14">
        <f>+(((D4*D7)+(D5*D8))*D45)+B9</f>
        <v>187500</v>
      </c>
      <c r="E9" s="14"/>
      <c r="F9" s="14">
        <f>+(((F4*F7)+(F5*F8))*F45)+D9</f>
        <v>337500</v>
      </c>
    </row>
    <row r="11" ht="12.75">
      <c r="A11" s="4" t="s">
        <v>1</v>
      </c>
    </row>
    <row r="12" spans="1:6" ht="12.75">
      <c r="A12" t="s">
        <v>20</v>
      </c>
      <c r="B12" s="1">
        <v>10</v>
      </c>
      <c r="D12" s="1">
        <v>10</v>
      </c>
      <c r="F12" s="1">
        <v>10</v>
      </c>
    </row>
    <row r="13" spans="1:6" ht="12.75">
      <c r="A13" t="s">
        <v>10</v>
      </c>
      <c r="B13" s="10">
        <v>25</v>
      </c>
      <c r="C13" s="9"/>
      <c r="D13" s="10">
        <v>25</v>
      </c>
      <c r="E13" s="9"/>
      <c r="F13" s="10">
        <v>25</v>
      </c>
    </row>
    <row r="14" spans="1:6" ht="12.75">
      <c r="A14" t="s">
        <v>21</v>
      </c>
      <c r="B14" s="9">
        <f>+B12*B13</f>
        <v>250</v>
      </c>
      <c r="C14" s="9"/>
      <c r="D14" s="9">
        <f>+D12*D13</f>
        <v>250</v>
      </c>
      <c r="E14" s="9"/>
      <c r="F14" s="9">
        <f>+F12*F13</f>
        <v>250</v>
      </c>
    </row>
    <row r="15" spans="1:6" ht="12.75">
      <c r="A15" t="s">
        <v>54</v>
      </c>
      <c r="B15" s="1">
        <v>4</v>
      </c>
      <c r="D15" s="1">
        <v>4</v>
      </c>
      <c r="F15" s="1">
        <v>4</v>
      </c>
    </row>
    <row r="17" ht="12.75">
      <c r="A17" s="4" t="s">
        <v>2</v>
      </c>
    </row>
    <row r="18" spans="1:6" ht="12.75">
      <c r="A18" t="s">
        <v>30</v>
      </c>
      <c r="B18" s="6">
        <v>50</v>
      </c>
      <c r="D18" s="6">
        <v>50</v>
      </c>
      <c r="F18" s="6">
        <v>50</v>
      </c>
    </row>
    <row r="19" spans="1:6" ht="12.75">
      <c r="A19" t="s">
        <v>31</v>
      </c>
      <c r="B19" s="6">
        <v>0</v>
      </c>
      <c r="D19" s="6">
        <v>0</v>
      </c>
      <c r="F19" s="6">
        <v>0</v>
      </c>
    </row>
    <row r="20" spans="1:6" ht="12.75">
      <c r="A20" t="s">
        <v>32</v>
      </c>
      <c r="B20" s="6">
        <v>0</v>
      </c>
      <c r="D20" s="6">
        <v>0</v>
      </c>
      <c r="F20" s="6">
        <v>0</v>
      </c>
    </row>
    <row r="21" spans="1:6" ht="12.75">
      <c r="A21" t="s">
        <v>33</v>
      </c>
      <c r="B21" s="3">
        <v>0.1</v>
      </c>
      <c r="D21" s="3">
        <v>0.1</v>
      </c>
      <c r="F21" s="3">
        <v>0.1</v>
      </c>
    </row>
    <row r="22" spans="1:6" ht="12.75">
      <c r="A22" t="s">
        <v>34</v>
      </c>
      <c r="B22" s="3">
        <v>0.1</v>
      </c>
      <c r="D22" s="3">
        <v>0.1</v>
      </c>
      <c r="F22" s="3">
        <v>0.1</v>
      </c>
    </row>
    <row r="23" spans="1:6" ht="12.75">
      <c r="A23" t="s">
        <v>35</v>
      </c>
      <c r="B23" s="3">
        <v>0</v>
      </c>
      <c r="D23" s="3">
        <v>0</v>
      </c>
      <c r="F23" s="3">
        <v>0</v>
      </c>
    </row>
    <row r="24" spans="1:6" ht="12.75">
      <c r="A24" t="s">
        <v>55</v>
      </c>
      <c r="B24" s="1">
        <v>0.3</v>
      </c>
      <c r="D24" s="1">
        <v>0.3</v>
      </c>
      <c r="F24" s="1">
        <v>0.3</v>
      </c>
    </row>
    <row r="25" spans="1:6" ht="12.75">
      <c r="A25" t="s">
        <v>56</v>
      </c>
      <c r="B25" s="1">
        <v>0.1</v>
      </c>
      <c r="D25" s="1">
        <v>0.1</v>
      </c>
      <c r="F25" s="1">
        <v>0.1</v>
      </c>
    </row>
    <row r="26" spans="2:6" ht="12.75">
      <c r="B26" s="2"/>
      <c r="D26" s="2"/>
      <c r="F26" s="2"/>
    </row>
    <row r="27" ht="12.75">
      <c r="A27" s="4" t="s">
        <v>63</v>
      </c>
    </row>
    <row r="28" spans="1:6" ht="12.75">
      <c r="A28" t="s">
        <v>3</v>
      </c>
      <c r="B28" s="9">
        <f>+($B$9*$B$12*B21)+($B$6*B18*12)</f>
        <v>120000</v>
      </c>
      <c r="C28" s="9"/>
      <c r="D28" s="9">
        <f>+($D$9*$D$12*D21)+($D$6*D18*12)</f>
        <v>277500</v>
      </c>
      <c r="E28" s="9"/>
      <c r="F28" s="9">
        <f>+($F$9*$F$12*F21)+($F$6*F18*12)</f>
        <v>472500</v>
      </c>
    </row>
    <row r="29" spans="1:6" ht="12.75">
      <c r="A29" t="s">
        <v>4</v>
      </c>
      <c r="B29" s="9">
        <f>+($B$9*$B$12*B22)+($B$6*B19*12)</f>
        <v>75000</v>
      </c>
      <c r="C29" s="9"/>
      <c r="D29" s="9">
        <f>+($D$9*$D$12*D22)+($D$6*D19*12)</f>
        <v>187500</v>
      </c>
      <c r="E29" s="9"/>
      <c r="F29" s="9">
        <f>+($F$9*$F$12*F22)+($F$6*F19*12)</f>
        <v>337500</v>
      </c>
    </row>
    <row r="30" spans="1:7" ht="12.75">
      <c r="A30" t="s">
        <v>5</v>
      </c>
      <c r="B30" s="9">
        <f>+($B$9*$B$12*B23)+($B$6*B20*12)+(B9*B48)+(B9*B49)</f>
        <v>345000</v>
      </c>
      <c r="C30" s="9"/>
      <c r="D30" s="9">
        <f>+($B$9*$B$12*D23)+($B$6*D20*12)+(D9*D48)+(D9*D49)</f>
        <v>862500</v>
      </c>
      <c r="E30" s="9"/>
      <c r="F30" s="9">
        <f>+($B$9*$B$12*F23)+($B$6*F20*12)+(F9*F48)+(F9*F49)</f>
        <v>1552500</v>
      </c>
      <c r="G30" s="7"/>
    </row>
    <row r="31" ht="12.75">
      <c r="A31" s="4" t="s">
        <v>59</v>
      </c>
    </row>
    <row r="32" spans="1:6" ht="12.75">
      <c r="A32" t="s">
        <v>57</v>
      </c>
      <c r="B32" s="9">
        <f>+(B4*B7*0.2)+(B5*B8*0.2)</f>
        <v>30000</v>
      </c>
      <c r="C32" s="9"/>
      <c r="D32" s="9">
        <f>+(D4*D7*0.2)+(D5*D8*0.2)</f>
        <v>45000</v>
      </c>
      <c r="E32" s="9"/>
      <c r="F32" s="9">
        <f>+(F4*F7*0.2)+(F5*F8*0.2)</f>
        <v>60000</v>
      </c>
    </row>
    <row r="33" spans="1:6" ht="12.75">
      <c r="A33" t="s">
        <v>6</v>
      </c>
      <c r="B33" s="9">
        <v>7500</v>
      </c>
      <c r="C33" s="9"/>
      <c r="D33" s="9"/>
      <c r="E33" s="9"/>
      <c r="F33" s="9"/>
    </row>
    <row r="34" spans="1:6" ht="12.75">
      <c r="A34" t="s">
        <v>22</v>
      </c>
      <c r="B34" s="9">
        <f>+B4*200</f>
        <v>15000</v>
      </c>
      <c r="C34" s="9"/>
      <c r="D34" s="9">
        <f>+D4*200</f>
        <v>15000</v>
      </c>
      <c r="E34" s="9"/>
      <c r="F34" s="9">
        <f>+F4*200</f>
        <v>15000</v>
      </c>
    </row>
    <row r="35" spans="1:6" ht="12.75">
      <c r="A35" t="s">
        <v>73</v>
      </c>
      <c r="B35" s="9">
        <v>75000</v>
      </c>
      <c r="C35" s="9"/>
      <c r="D35" s="9">
        <v>125000</v>
      </c>
      <c r="E35" s="9"/>
      <c r="F35" s="9">
        <v>175000</v>
      </c>
    </row>
    <row r="36" spans="1:6" ht="12.75">
      <c r="A36" t="s">
        <v>62</v>
      </c>
      <c r="B36" s="9">
        <v>75000</v>
      </c>
      <c r="C36" s="9"/>
      <c r="D36" s="9">
        <v>100000</v>
      </c>
      <c r="E36" s="9"/>
      <c r="F36" s="9">
        <v>100000</v>
      </c>
    </row>
    <row r="37" spans="1:6" ht="12.75">
      <c r="A37" t="s">
        <v>74</v>
      </c>
      <c r="B37" s="9">
        <v>40000</v>
      </c>
      <c r="C37" s="9"/>
      <c r="D37" s="9">
        <v>50000</v>
      </c>
      <c r="E37" s="9"/>
      <c r="F37" s="9">
        <v>60000</v>
      </c>
    </row>
    <row r="38" spans="1:6" ht="12.75">
      <c r="A38" t="s">
        <v>75</v>
      </c>
      <c r="B38" s="9">
        <v>30000</v>
      </c>
      <c r="C38" s="9"/>
      <c r="D38" s="9">
        <v>60000</v>
      </c>
      <c r="E38" s="9"/>
      <c r="F38" s="9">
        <v>90000</v>
      </c>
    </row>
    <row r="39" spans="1:6" ht="12.75">
      <c r="A39" t="s">
        <v>8</v>
      </c>
      <c r="B39" s="9">
        <v>36000</v>
      </c>
      <c r="C39" s="9"/>
      <c r="D39" s="9">
        <v>36000</v>
      </c>
      <c r="E39" s="9"/>
      <c r="F39" s="9">
        <v>36000</v>
      </c>
    </row>
    <row r="40" spans="1:6" ht="12.75">
      <c r="A40" s="4" t="s">
        <v>60</v>
      </c>
      <c r="B40" s="16">
        <f>+SUM(B32:B39)</f>
        <v>308500</v>
      </c>
      <c r="C40" s="16"/>
      <c r="D40" s="16">
        <f>+SUM(D32:D39)</f>
        <v>431000</v>
      </c>
      <c r="E40" s="16"/>
      <c r="F40" s="16">
        <f>+SUM(F32:F39)</f>
        <v>536000</v>
      </c>
    </row>
    <row r="41" spans="1:6" ht="12.75">
      <c r="A41" s="4" t="s">
        <v>9</v>
      </c>
      <c r="B41" s="16">
        <f>+B30-B40</f>
        <v>36500</v>
      </c>
      <c r="C41" s="16"/>
      <c r="D41" s="16">
        <f>+D30-D40</f>
        <v>431500</v>
      </c>
      <c r="E41" s="16"/>
      <c r="F41" s="16">
        <f>+F30-F40</f>
        <v>1016500</v>
      </c>
    </row>
    <row r="43" ht="12.75">
      <c r="A43" s="4" t="s">
        <v>64</v>
      </c>
    </row>
    <row r="44" spans="1:6" ht="12.75">
      <c r="A44" s="5" t="s">
        <v>58</v>
      </c>
      <c r="B44" s="1">
        <v>0.0115</v>
      </c>
      <c r="D44" s="1">
        <v>0.0115</v>
      </c>
      <c r="F44" s="1">
        <v>0.0115</v>
      </c>
    </row>
    <row r="45" spans="1:6" ht="12.75">
      <c r="A45" s="5" t="s">
        <v>61</v>
      </c>
      <c r="B45" s="1">
        <v>0.5</v>
      </c>
      <c r="D45" s="1">
        <v>0.5</v>
      </c>
      <c r="F45" s="1">
        <v>0.5</v>
      </c>
    </row>
    <row r="46" spans="1:7" ht="12.75">
      <c r="A46" t="s">
        <v>65</v>
      </c>
      <c r="B46" s="12">
        <f>+B12*(B21+B22+B23)</f>
        <v>2</v>
      </c>
      <c r="C46" s="12"/>
      <c r="D46" s="12">
        <f>+D12*(D21+D22+D23)</f>
        <v>2</v>
      </c>
      <c r="E46" s="12"/>
      <c r="F46" s="12">
        <f>+F12*(F21+F22+F23)</f>
        <v>2</v>
      </c>
      <c r="G46" s="11"/>
    </row>
    <row r="47" spans="1:6" ht="12.75">
      <c r="A47" t="s">
        <v>66</v>
      </c>
      <c r="B47" s="2">
        <f>+B14*B15*B44</f>
        <v>11.5</v>
      </c>
      <c r="D47" s="2">
        <f>+D14*D15*D44</f>
        <v>11.5</v>
      </c>
      <c r="F47" s="2">
        <f>+F14*F15*F44</f>
        <v>11.5</v>
      </c>
    </row>
    <row r="48" spans="1:6" ht="12.75">
      <c r="A48" t="s">
        <v>67</v>
      </c>
      <c r="B48" s="2">
        <f>+(B24*B47)</f>
        <v>3.4499999999999997</v>
      </c>
      <c r="D48" s="2">
        <f>+(D24*D47)</f>
        <v>3.4499999999999997</v>
      </c>
      <c r="F48" s="2">
        <f>+(F24*F47)</f>
        <v>3.4499999999999997</v>
      </c>
    </row>
    <row r="49" spans="1:6" ht="12.75">
      <c r="A49" t="s">
        <v>68</v>
      </c>
      <c r="B49">
        <f>+B47*B25</f>
        <v>1.1500000000000001</v>
      </c>
      <c r="D49">
        <f>+D47*D25</f>
        <v>1.1500000000000001</v>
      </c>
      <c r="F49">
        <f>+F47*F25</f>
        <v>1.1500000000000001</v>
      </c>
    </row>
    <row r="50" spans="1:6" ht="12.75">
      <c r="A50" t="s">
        <v>69</v>
      </c>
      <c r="B50" s="15">
        <f>+B46+B47+B48+B49</f>
        <v>18.099999999999998</v>
      </c>
      <c r="D50" s="15">
        <f>+D46+D47+D48+D49</f>
        <v>18.099999999999998</v>
      </c>
      <c r="F50" s="15">
        <f>+F46+F47+F48+F49</f>
        <v>18.099999999999998</v>
      </c>
    </row>
    <row r="51" spans="1:6" ht="12.75">
      <c r="A51" t="s">
        <v>23</v>
      </c>
      <c r="B51" s="7">
        <f>+(B9*B12)/200</f>
        <v>3750</v>
      </c>
      <c r="D51" s="7">
        <f>+(D9*D12)/200</f>
        <v>9375</v>
      </c>
      <c r="F51" s="7">
        <f>+(F9*F12)/200</f>
        <v>16875</v>
      </c>
    </row>
    <row r="52" spans="2:6" ht="12.75">
      <c r="B52" s="7"/>
      <c r="D52" s="7"/>
      <c r="F52" s="7"/>
    </row>
    <row r="53" spans="2:6" ht="12.75">
      <c r="B53" s="7"/>
      <c r="D53" s="7"/>
      <c r="F53" s="7"/>
    </row>
    <row r="54" spans="2:6" ht="12.75">
      <c r="B54" s="7"/>
      <c r="D54" s="7"/>
      <c r="F54" s="7"/>
    </row>
    <row r="55" ht="12.75">
      <c r="A55" s="4" t="s">
        <v>70</v>
      </c>
    </row>
    <row r="56" spans="2:4" ht="12.75">
      <c r="B56" t="s">
        <v>16</v>
      </c>
      <c r="D56" t="s">
        <v>15</v>
      </c>
    </row>
    <row r="57" spans="1:4" ht="12.75">
      <c r="A57" t="s">
        <v>11</v>
      </c>
      <c r="B57">
        <v>2.5</v>
      </c>
      <c r="D57">
        <v>2.5</v>
      </c>
    </row>
    <row r="58" spans="1:5" ht="12.75">
      <c r="A58" t="s">
        <v>12</v>
      </c>
      <c r="B58">
        <v>5</v>
      </c>
      <c r="C58" t="s">
        <v>17</v>
      </c>
      <c r="D58">
        <v>5</v>
      </c>
      <c r="E58" t="s">
        <v>17</v>
      </c>
    </row>
    <row r="59" spans="1:5" ht="12.75">
      <c r="A59" t="s">
        <v>13</v>
      </c>
      <c r="B59">
        <v>7.5</v>
      </c>
      <c r="C59" t="s">
        <v>18</v>
      </c>
      <c r="D59">
        <v>7.5</v>
      </c>
      <c r="E59" t="s">
        <v>18</v>
      </c>
    </row>
    <row r="60" spans="1:5" ht="12.75">
      <c r="A60" t="s">
        <v>14</v>
      </c>
      <c r="B60">
        <v>10</v>
      </c>
      <c r="C60" t="s">
        <v>19</v>
      </c>
      <c r="D60">
        <v>10</v>
      </c>
      <c r="E60" t="s">
        <v>19</v>
      </c>
    </row>
    <row r="62" spans="1:3" ht="12.75">
      <c r="A62" t="s">
        <v>71</v>
      </c>
      <c r="B62" s="8">
        <v>0.5</v>
      </c>
      <c r="C62" t="s">
        <v>24</v>
      </c>
    </row>
    <row r="63" spans="2:3" ht="12.75">
      <c r="B63" s="8">
        <v>0.75</v>
      </c>
      <c r="C63" t="s">
        <v>25</v>
      </c>
    </row>
    <row r="64" spans="2:3" ht="12.75">
      <c r="B64" s="8">
        <v>1</v>
      </c>
      <c r="C64" t="s">
        <v>26</v>
      </c>
    </row>
    <row r="66" spans="1:5" ht="12.75">
      <c r="A66" s="4" t="s">
        <v>41</v>
      </c>
      <c r="D66" t="s">
        <v>36</v>
      </c>
      <c r="E66" s="9">
        <v>30</v>
      </c>
    </row>
    <row r="67" spans="1:5" ht="12.75">
      <c r="A67" s="4"/>
      <c r="E67" s="9"/>
    </row>
    <row r="68" spans="1:5" ht="12.75">
      <c r="A68" s="4"/>
      <c r="B68" t="s">
        <v>37</v>
      </c>
      <c r="C68" t="s">
        <v>0</v>
      </c>
      <c r="E68" t="s">
        <v>40</v>
      </c>
    </row>
    <row r="69" spans="1:5" ht="12.75">
      <c r="A69" s="5" t="s">
        <v>38</v>
      </c>
      <c r="B69">
        <v>100</v>
      </c>
      <c r="C69" s="13">
        <f>+B69*E69*0.9</f>
        <v>9000</v>
      </c>
      <c r="E69" s="9">
        <v>100</v>
      </c>
    </row>
    <row r="70" spans="1:5" ht="12.75">
      <c r="A70" t="s">
        <v>72</v>
      </c>
      <c r="B70">
        <v>400</v>
      </c>
      <c r="C70" s="13">
        <f>+B70*E70*0.9</f>
        <v>10800</v>
      </c>
      <c r="E70" s="9">
        <f>+E66</f>
        <v>30</v>
      </c>
    </row>
    <row r="72" spans="2:3" ht="12.75">
      <c r="B72" t="s">
        <v>7</v>
      </c>
      <c r="C72" s="9">
        <f>+SUM(C69:C70)</f>
        <v>19800</v>
      </c>
    </row>
    <row r="74" ht="12.75">
      <c r="A74" s="4" t="s">
        <v>27</v>
      </c>
    </row>
    <row r="75" ht="12.75">
      <c r="A75" s="5" t="s">
        <v>44</v>
      </c>
    </row>
    <row r="76" ht="12.75">
      <c r="A76" s="5" t="s">
        <v>42</v>
      </c>
    </row>
    <row r="77" ht="12.75">
      <c r="A77" s="5" t="s">
        <v>43</v>
      </c>
    </row>
    <row r="78" ht="12.75">
      <c r="A78" s="5" t="s">
        <v>76</v>
      </c>
    </row>
    <row r="79" ht="12.75">
      <c r="A79" s="5" t="s">
        <v>47</v>
      </c>
    </row>
    <row r="80" ht="12.75">
      <c r="A80" s="5" t="s">
        <v>45</v>
      </c>
    </row>
    <row r="81" ht="12.75">
      <c r="A81" s="5" t="s">
        <v>46</v>
      </c>
    </row>
    <row r="82" ht="12.75">
      <c r="A82" s="5" t="s">
        <v>77</v>
      </c>
    </row>
    <row r="83" ht="12.75">
      <c r="A83" s="5"/>
    </row>
    <row r="84" ht="12.75">
      <c r="A84" s="5"/>
    </row>
    <row r="85" ht="12.75">
      <c r="A85" s="4" t="s">
        <v>78</v>
      </c>
    </row>
    <row r="86" ht="12.75">
      <c r="A86" s="5" t="s">
        <v>79</v>
      </c>
    </row>
    <row r="87" ht="12.75">
      <c r="A87" s="5" t="s">
        <v>80</v>
      </c>
    </row>
    <row r="88" ht="12.75">
      <c r="A88" s="5" t="s">
        <v>81</v>
      </c>
    </row>
    <row r="89" ht="12.75">
      <c r="A89" t="s">
        <v>28</v>
      </c>
    </row>
    <row r="90" ht="12.75">
      <c r="A90" t="s">
        <v>82</v>
      </c>
    </row>
    <row r="91" ht="12.75">
      <c r="A91" t="s">
        <v>83</v>
      </c>
    </row>
    <row r="99" ht="12.75">
      <c r="A99" s="4"/>
    </row>
    <row r="100" ht="12.75">
      <c r="A100" s="5"/>
    </row>
    <row r="101" ht="12.75">
      <c r="A101" s="5"/>
    </row>
    <row r="110" ht="12.75">
      <c r="A110" s="5"/>
    </row>
    <row r="111" ht="12.75">
      <c r="A111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Conly</dc:creator>
  <cp:keywords/>
  <dc:description/>
  <cp:lastModifiedBy>Denis Conly</cp:lastModifiedBy>
  <cp:lastPrinted>2007-01-10T18:49:59Z</cp:lastPrinted>
  <dcterms:created xsi:type="dcterms:W3CDTF">2006-12-23T11:15:40Z</dcterms:created>
  <dcterms:modified xsi:type="dcterms:W3CDTF">2007-01-10T19:39:45Z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  <property fmtid="{D5CDD505-2E9C-101B-9397-08002B2CF9AE}" pid="3" name="_AdHocReviewCycle">
    <vt:i4>724579508</vt:i4>
  </property>
  <property fmtid="{D5CDD505-2E9C-101B-9397-08002B2CF9AE}" pid="4" name="_EmailSubje">
    <vt:lpwstr/>
  </property>
  <property fmtid="{D5CDD505-2E9C-101B-9397-08002B2CF9AE}" pid="5" name="_AuthorEma">
    <vt:lpwstr>dconly@rogers.com</vt:lpwstr>
  </property>
  <property fmtid="{D5CDD505-2E9C-101B-9397-08002B2CF9AE}" pid="6" name="_AuthorEmailDisplayNa">
    <vt:lpwstr>Dennis Conly, Managing Director, Golfmax Inc.</vt:lpwstr>
  </property>
</Properties>
</file>